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Z:\gk\ 0  0  0  0 plan 2026_2028\za Ines\"/>
    </mc:Choice>
  </mc:AlternateContent>
  <xr:revisionPtr revIDLastSave="0" documentId="8_{1CAB2EAF-AA96-4F48-8BB8-D961DCF914D7}" xr6:coauthVersionLast="47" xr6:coauthVersionMax="47" xr10:uidLastSave="{00000000-0000-0000-0000-000000000000}"/>
  <bookViews>
    <workbookView xWindow="-24120" yWindow="1575" windowWidth="24240" windowHeight="13140" xr2:uid="{00000000-000D-0000-FFFF-FFFF00000000}"/>
  </bookViews>
  <sheets>
    <sheet name="PRAVRI " sheetId="8" r:id="rId1"/>
  </sheets>
  <definedNames>
    <definedName name="_xlnm._FilterDatabase" localSheetId="0" hidden="1">'PRAVRI '!$A$2:$G$107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9" i="8" l="1"/>
  <c r="C53" i="8"/>
  <c r="C29" i="8"/>
  <c r="D65" i="8"/>
  <c r="D64" i="8" s="1"/>
  <c r="D63" i="8" s="1"/>
  <c r="D7" i="8" s="1"/>
  <c r="D39" i="8"/>
  <c r="D29" i="8"/>
  <c r="C54" i="8"/>
  <c r="C64" i="8"/>
  <c r="C63" i="8" s="1"/>
  <c r="C7" i="8" s="1"/>
  <c r="C38" i="8"/>
  <c r="C5" i="8" s="1"/>
  <c r="C28" i="8"/>
  <c r="C17" i="8"/>
  <c r="C16" i="8" s="1"/>
  <c r="C15" i="8" s="1"/>
  <c r="D54" i="8"/>
  <c r="D9" i="8" s="1"/>
  <c r="D38" i="8"/>
  <c r="D28" i="8"/>
  <c r="D4" i="8" s="1"/>
  <c r="D16" i="8"/>
  <c r="D15" i="8" s="1"/>
  <c r="C10" i="8"/>
  <c r="C8" i="8"/>
  <c r="C6" i="8"/>
  <c r="D10" i="8"/>
  <c r="D8" i="8"/>
  <c r="D3" i="8" l="1"/>
  <c r="C4" i="8"/>
  <c r="C27" i="8"/>
  <c r="C14" i="8" s="1"/>
  <c r="D27" i="8"/>
  <c r="D14" i="8" s="1"/>
  <c r="C9" i="8"/>
  <c r="C3" i="8"/>
  <c r="G17" i="8" l="1"/>
  <c r="G97" i="8"/>
  <c r="G8" i="8"/>
  <c r="F8" i="8"/>
  <c r="E8" i="8"/>
  <c r="G46" i="8"/>
  <c r="G36" i="8"/>
  <c r="G91" i="8"/>
  <c r="F91" i="8"/>
  <c r="F89" i="8" s="1"/>
  <c r="G78" i="8"/>
  <c r="F78" i="8"/>
  <c r="F65" i="8"/>
  <c r="F46" i="8"/>
  <c r="F36" i="8"/>
  <c r="G23" i="8"/>
  <c r="F23" i="8"/>
  <c r="G85" i="8"/>
  <c r="G73" i="8"/>
  <c r="G65" i="8"/>
  <c r="G59" i="8"/>
  <c r="G55" i="8"/>
  <c r="G54" i="8" s="1"/>
  <c r="G9" i="8" s="1"/>
  <c r="G51" i="8"/>
  <c r="G49" i="8"/>
  <c r="G48" i="8" s="1"/>
  <c r="G6" i="8" s="1"/>
  <c r="G39" i="8"/>
  <c r="G29" i="8"/>
  <c r="F97" i="8"/>
  <c r="F85" i="8"/>
  <c r="F73" i="8"/>
  <c r="F59" i="8"/>
  <c r="F55" i="8"/>
  <c r="F51" i="8"/>
  <c r="F49" i="8"/>
  <c r="F39" i="8"/>
  <c r="F29" i="8"/>
  <c r="F17" i="8"/>
  <c r="E91" i="8"/>
  <c r="E97" i="8"/>
  <c r="E89" i="8" s="1"/>
  <c r="E10" i="8" s="1"/>
  <c r="E59" i="8"/>
  <c r="E55" i="8"/>
  <c r="E78" i="8"/>
  <c r="E85" i="8"/>
  <c r="E50" i="8"/>
  <c r="E49" i="8" s="1"/>
  <c r="E73" i="8"/>
  <c r="E51" i="8"/>
  <c r="D6" i="8"/>
  <c r="E39" i="8"/>
  <c r="E29" i="8"/>
  <c r="E36" i="8"/>
  <c r="E23" i="8"/>
  <c r="E65" i="8"/>
  <c r="E46" i="8"/>
  <c r="E17" i="8"/>
  <c r="G64" i="8" l="1"/>
  <c r="G63" i="8" s="1"/>
  <c r="G7" i="8" s="1"/>
  <c r="G77" i="8"/>
  <c r="F77" i="8"/>
  <c r="F54" i="8"/>
  <c r="F9" i="8" s="1"/>
  <c r="F64" i="8"/>
  <c r="F63" i="8" s="1"/>
  <c r="F7" i="8" s="1"/>
  <c r="E77" i="8"/>
  <c r="G38" i="8"/>
  <c r="G5" i="8" s="1"/>
  <c r="D5" i="8"/>
  <c r="G89" i="8"/>
  <c r="G10" i="8" s="1"/>
  <c r="G16" i="8"/>
  <c r="G15" i="8" s="1"/>
  <c r="F10" i="8"/>
  <c r="F38" i="8"/>
  <c r="F5" i="8" s="1"/>
  <c r="F28" i="8"/>
  <c r="F48" i="8"/>
  <c r="F6" i="8" s="1"/>
  <c r="G28" i="8"/>
  <c r="G27" i="8" s="1"/>
  <c r="F16" i="8"/>
  <c r="F3" i="8" s="1"/>
  <c r="E64" i="8"/>
  <c r="E63" i="8" s="1"/>
  <c r="E7" i="8" s="1"/>
  <c r="E54" i="8"/>
  <c r="E9" i="8" s="1"/>
  <c r="E28" i="8"/>
  <c r="E48" i="8"/>
  <c r="E6" i="8" s="1"/>
  <c r="E38" i="8"/>
  <c r="E16" i="8"/>
  <c r="E3" i="8" s="1"/>
  <c r="F4" i="8" l="1"/>
  <c r="F27" i="8"/>
  <c r="E4" i="8"/>
  <c r="E27" i="8"/>
  <c r="G14" i="8"/>
  <c r="G3" i="8"/>
  <c r="G4" i="8"/>
  <c r="F15" i="8"/>
  <c r="E5" i="8"/>
  <c r="E15" i="8"/>
  <c r="E14" i="8" s="1"/>
  <c r="F14" i="8" l="1"/>
</calcChain>
</file>

<file path=xl/sharedStrings.xml><?xml version="1.0" encoding="utf-8"?>
<sst xmlns="http://schemas.openxmlformats.org/spreadsheetml/2006/main" count="177" uniqueCount="57">
  <si>
    <t>Opći prihodi i primici</t>
  </si>
  <si>
    <t>Sredstva učešća za pomoći</t>
  </si>
  <si>
    <t>PROGRAMSKO FINANCIRANJE JAVNIH VISOKIH UČILIŠTA</t>
  </si>
  <si>
    <t>43</t>
  </si>
  <si>
    <t>Ostali prihodi za posebne namjene</t>
  </si>
  <si>
    <t>51</t>
  </si>
  <si>
    <t>Pomoći EU</t>
  </si>
  <si>
    <t>Ostale pomoći</t>
  </si>
  <si>
    <t>Donacije</t>
  </si>
  <si>
    <t>31</t>
  </si>
  <si>
    <t>Vlastiti prihodi</t>
  </si>
  <si>
    <t>Mehanizam za oporavak i otpornost</t>
  </si>
  <si>
    <t>Europski fond za regionalni razvoj (ERDF)</t>
  </si>
  <si>
    <t>Fond solidarnosti Europske unije – potres</t>
  </si>
  <si>
    <t>32</t>
  </si>
  <si>
    <t>34</t>
  </si>
  <si>
    <t>37</t>
  </si>
  <si>
    <t>41</t>
  </si>
  <si>
    <t>42</t>
  </si>
  <si>
    <t>38</t>
  </si>
  <si>
    <t>45</t>
  </si>
  <si>
    <t>36</t>
  </si>
  <si>
    <t>35</t>
  </si>
  <si>
    <t>11</t>
  </si>
  <si>
    <t>Materijalni rashodi</t>
  </si>
  <si>
    <t>Rashodi za zaposlene</t>
  </si>
  <si>
    <t>Financijski rashodi</t>
  </si>
  <si>
    <t>Naknade građanima i kućanstvima na temelju osiguranja i druge naknade</t>
  </si>
  <si>
    <t>Rashodi za nabavu proizvedene dugotrajne imovine</t>
  </si>
  <si>
    <t>Rashodi za dodatna ulaganja na nefinancijskoj imovini</t>
  </si>
  <si>
    <t>Pomoći dane u inozemstvo i unutar općeg proračuna</t>
  </si>
  <si>
    <t>Ostali rashodi</t>
  </si>
  <si>
    <t>Subvencije</t>
  </si>
  <si>
    <t>12</t>
  </si>
  <si>
    <t>52</t>
  </si>
  <si>
    <t>Rashodi za nabavu neproizvedene dugotrajne imovine</t>
  </si>
  <si>
    <t>563</t>
  </si>
  <si>
    <t>Europski fond za regionalni razvoj (EFRR</t>
  </si>
  <si>
    <t>3705</t>
  </si>
  <si>
    <t>VISOKO OBRAZOVANJE</t>
  </si>
  <si>
    <t>61</t>
  </si>
  <si>
    <t xml:space="preserve">BROJČANA OZNAKA PRORAČUNSKOG KORISNIKA </t>
  </si>
  <si>
    <t xml:space="preserve">NAZIV PRORAČUNSKOG KORISNIKA </t>
  </si>
  <si>
    <t>Rashodi poslovanja</t>
  </si>
  <si>
    <t>PROJEKCIJA 
2027.</t>
  </si>
  <si>
    <t>Rashodi za nabavu nefinancijske imovine</t>
  </si>
  <si>
    <t>IZVRŠENJE
2024.</t>
  </si>
  <si>
    <t>TEKUĆI PLAN
2025.</t>
  </si>
  <si>
    <t>PLAN 
2026.</t>
  </si>
  <si>
    <t>PROJEKCIJA 
2028.</t>
  </si>
  <si>
    <t>A111111</t>
  </si>
  <si>
    <t>A222222</t>
  </si>
  <si>
    <t>PROGRAMSKO I OSTALO FINANCIRANJE SVEUČILIŠTA  – IZ EVIDENCIJSKIH PRIHODA</t>
  </si>
  <si>
    <t>Tekuće donacije</t>
  </si>
  <si>
    <t>Programi UNIJE</t>
  </si>
  <si>
    <t>NPOO</t>
  </si>
  <si>
    <t>Pomoći iz DP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</si>
</sst>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sz val="8"/>
      <name val="Arial"/>
      <family val="2"/>
    </font>
    <font>
      <b/>
      <sz val="10"/>
      <color indexed="8"/>
      <name val="Arial"/>
      <family val="2"/>
      <charset val="238"/>
    </font>
    <font>
      <sz val="8"/>
      <name val="Arial"/>
      <family val="2"/>
      <charset val="238"/>
    </font>
    <font>
      <sz val="8"/>
      <color theme="1"/>
      <name val="Arial"/>
      <family val="2"/>
      <charset val="238"/>
    </font>
    <font>
      <sz val="11"/>
      <name val="Calibri"/>
      <family val="2"/>
      <charset val="238"/>
      <scheme val="minor"/>
    </font>
  </fonts>
  <fills count="30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9"/>
      </patternFill>
    </fill>
    <fill>
      <patternFill patternType="solid">
        <fgColor indexed="40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/>
      <bottom style="thin">
        <color indexed="63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/>
      <bottom/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</borders>
  <cellStyleXfs count="51">
    <xf numFmtId="0" fontId="0" fillId="0" borderId="0"/>
    <xf numFmtId="0" fontId="1" fillId="2" borderId="1" applyNumberFormat="0" applyProtection="0">
      <alignment horizontal="left" vertical="center" indent="1"/>
    </xf>
    <xf numFmtId="0" fontId="2" fillId="3" borderId="1" applyNumberFormat="0" applyProtection="0">
      <alignment horizontal="left" vertical="center" indent="1"/>
    </xf>
    <xf numFmtId="0" fontId="3" fillId="0" borderId="0"/>
    <xf numFmtId="0" fontId="2" fillId="4" borderId="1" applyNumberFormat="0" applyProtection="0">
      <alignment horizontal="left" vertical="center" wrapText="1" indent="1"/>
    </xf>
    <xf numFmtId="4" fontId="4" fillId="5" borderId="1" applyNumberFormat="0" applyProtection="0">
      <alignment vertical="center"/>
    </xf>
    <xf numFmtId="0" fontId="2" fillId="6" borderId="1" applyNumberFormat="0" applyProtection="0">
      <alignment horizontal="left" vertical="center" wrapText="1" indent="1"/>
    </xf>
    <xf numFmtId="0" fontId="2" fillId="3" borderId="1" applyNumberFormat="0" applyProtection="0">
      <alignment horizontal="left" vertical="center" wrapText="1" indent="1"/>
    </xf>
    <xf numFmtId="4" fontId="4" fillId="7" borderId="1" applyNumberFormat="0" applyProtection="0">
      <alignment horizontal="right" vertical="center"/>
    </xf>
    <xf numFmtId="4" fontId="5" fillId="5" borderId="1" applyNumberFormat="0" applyProtection="0">
      <alignment vertical="center"/>
    </xf>
    <xf numFmtId="4" fontId="4" fillId="5" borderId="1" applyNumberFormat="0" applyProtection="0">
      <alignment horizontal="left" vertical="center" indent="1"/>
    </xf>
    <xf numFmtId="4" fontId="4" fillId="5" borderId="1" applyNumberFormat="0" applyProtection="0">
      <alignment horizontal="left" vertical="center" indent="1"/>
    </xf>
    <xf numFmtId="4" fontId="4" fillId="8" borderId="1" applyNumberFormat="0" applyProtection="0">
      <alignment horizontal="right" vertical="center"/>
    </xf>
    <xf numFmtId="4" fontId="4" fillId="9" borderId="1" applyNumberFormat="0" applyProtection="0">
      <alignment horizontal="right" vertical="center"/>
    </xf>
    <xf numFmtId="4" fontId="4" fillId="10" borderId="1" applyNumberFormat="0" applyProtection="0">
      <alignment horizontal="right" vertical="center"/>
    </xf>
    <xf numFmtId="4" fontId="4" fillId="11" borderId="1" applyNumberFormat="0" applyProtection="0">
      <alignment horizontal="right" vertical="center"/>
    </xf>
    <xf numFmtId="4" fontId="4" fillId="12" borderId="1" applyNumberFormat="0" applyProtection="0">
      <alignment horizontal="right" vertical="center"/>
    </xf>
    <xf numFmtId="4" fontId="4" fillId="13" borderId="1" applyNumberFormat="0" applyProtection="0">
      <alignment horizontal="right" vertical="center"/>
    </xf>
    <xf numFmtId="4" fontId="4" fillId="14" borderId="1" applyNumberFormat="0" applyProtection="0">
      <alignment horizontal="right" vertical="center"/>
    </xf>
    <xf numFmtId="4" fontId="4" fillId="15" borderId="1" applyNumberFormat="0" applyProtection="0">
      <alignment horizontal="right" vertical="center"/>
    </xf>
    <xf numFmtId="4" fontId="4" fillId="16" borderId="1" applyNumberFormat="0" applyProtection="0">
      <alignment horizontal="right" vertical="center"/>
    </xf>
    <xf numFmtId="4" fontId="6" fillId="17" borderId="1" applyNumberFormat="0" applyProtection="0">
      <alignment horizontal="left" vertical="center" indent="1"/>
    </xf>
    <xf numFmtId="4" fontId="4" fillId="7" borderId="2" applyNumberFormat="0" applyProtection="0">
      <alignment horizontal="left" vertical="center" indent="1"/>
    </xf>
    <xf numFmtId="4" fontId="7" fillId="18" borderId="0" applyNumberFormat="0" applyProtection="0">
      <alignment horizontal="left" vertical="center" indent="1"/>
    </xf>
    <xf numFmtId="0" fontId="11" fillId="2" borderId="1" applyNumberFormat="0" applyProtection="0">
      <alignment horizontal="center" vertical="center"/>
    </xf>
    <xf numFmtId="4" fontId="8" fillId="7" borderId="1" applyNumberFormat="0" applyProtection="0">
      <alignment horizontal="left" vertical="center" indent="1"/>
    </xf>
    <xf numFmtId="4" fontId="8" fillId="19" borderId="1" applyNumberFormat="0" applyProtection="0">
      <alignment horizontal="left" vertical="center" indent="1"/>
    </xf>
    <xf numFmtId="0" fontId="2" fillId="19" borderId="1" applyNumberFormat="0" applyProtection="0">
      <alignment horizontal="left" vertical="center" wrapText="1" indent="1"/>
    </xf>
    <xf numFmtId="0" fontId="2" fillId="19" borderId="1" applyNumberFormat="0" applyProtection="0">
      <alignment horizontal="left" vertical="center" indent="1"/>
    </xf>
    <xf numFmtId="0" fontId="2" fillId="4" borderId="1" applyNumberFormat="0" applyProtection="0">
      <alignment horizontal="left" vertical="center" indent="1"/>
    </xf>
    <xf numFmtId="0" fontId="2" fillId="6" borderId="1" applyNumberFormat="0" applyProtection="0">
      <alignment horizontal="left" vertical="center" indent="1"/>
    </xf>
    <xf numFmtId="0" fontId="2" fillId="3" borderId="1" applyNumberFormat="0" applyProtection="0">
      <alignment horizontal="left" vertical="center" indent="1"/>
    </xf>
    <xf numFmtId="0" fontId="3" fillId="0" borderId="0"/>
    <xf numFmtId="4" fontId="4" fillId="20" borderId="1" applyNumberFormat="0" applyProtection="0">
      <alignment vertical="center"/>
    </xf>
    <xf numFmtId="4" fontId="5" fillId="20" borderId="1" applyNumberFormat="0" applyProtection="0">
      <alignment vertical="center"/>
    </xf>
    <xf numFmtId="4" fontId="4" fillId="20" borderId="1" applyNumberFormat="0" applyProtection="0">
      <alignment horizontal="left" vertical="center" indent="1"/>
    </xf>
    <xf numFmtId="4" fontId="4" fillId="20" borderId="1" applyNumberFormat="0" applyProtection="0">
      <alignment horizontal="left" vertical="center" indent="1"/>
    </xf>
    <xf numFmtId="4" fontId="5" fillId="7" borderId="1" applyNumberFormat="0" applyProtection="0">
      <alignment horizontal="right" vertical="center"/>
    </xf>
    <xf numFmtId="0" fontId="1" fillId="2" borderId="1" applyNumberFormat="0" applyProtection="0">
      <alignment horizontal="center" vertical="top" wrapText="1"/>
    </xf>
    <xf numFmtId="0" fontId="10" fillId="0" borderId="0" applyNumberFormat="0" applyProtection="0"/>
    <xf numFmtId="4" fontId="9" fillId="7" borderId="1" applyNumberFormat="0" applyProtection="0">
      <alignment horizontal="right" vertical="center"/>
    </xf>
    <xf numFmtId="0" fontId="12" fillId="21" borderId="4" applyProtection="0">
      <alignment vertical="center"/>
    </xf>
    <xf numFmtId="4" fontId="12" fillId="21" borderId="4" applyNumberFormat="0" applyProtection="0">
      <alignment horizontal="left" vertical="center" indent="1"/>
    </xf>
    <xf numFmtId="4" fontId="12" fillId="22" borderId="4" applyNumberFormat="0" applyProtection="0">
      <alignment horizontal="right" vertical="center"/>
    </xf>
    <xf numFmtId="4" fontId="12" fillId="5" borderId="4" applyNumberFormat="0" applyProtection="0">
      <alignment horizontal="left" vertical="center" indent="1"/>
    </xf>
    <xf numFmtId="4" fontId="12" fillId="23" borderId="4" applyNumberFormat="0" applyProtection="0">
      <alignment vertical="center"/>
    </xf>
    <xf numFmtId="0" fontId="12" fillId="24" borderId="4" applyNumberFormat="0" applyProtection="0">
      <alignment horizontal="left" vertical="center" indent="1"/>
    </xf>
    <xf numFmtId="0" fontId="12" fillId="25" borderId="4" applyNumberFormat="0" applyProtection="0">
      <alignment horizontal="left" vertical="center" indent="1"/>
    </xf>
    <xf numFmtId="0" fontId="12" fillId="2" borderId="4" applyNumberFormat="0" applyProtection="0">
      <alignment horizontal="left" vertical="center" wrapText="1" indent="1"/>
    </xf>
    <xf numFmtId="0" fontId="12" fillId="26" borderId="4" applyNumberFormat="0" applyProtection="0">
      <alignment horizontal="left" vertical="center" indent="1"/>
    </xf>
    <xf numFmtId="4" fontId="12" fillId="0" borderId="4" applyNumberFormat="0" applyProtection="0">
      <alignment horizontal="right" vertical="center"/>
    </xf>
  </cellStyleXfs>
  <cellXfs count="45">
    <xf numFmtId="0" fontId="0" fillId="0" borderId="0" xfId="0"/>
    <xf numFmtId="0" fontId="12" fillId="0" borderId="4" xfId="49" quotePrefix="1" applyFill="1">
      <alignment horizontal="left" vertical="center" indent="1"/>
    </xf>
    <xf numFmtId="0" fontId="12" fillId="0" borderId="4" xfId="49" quotePrefix="1" applyFill="1" applyAlignment="1">
      <alignment horizontal="left" vertical="center" indent="7"/>
    </xf>
    <xf numFmtId="0" fontId="13" fillId="0" borderId="3" xfId="0" quotePrefix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12" fillId="0" borderId="4" xfId="49" quotePrefix="1" applyFill="1" applyAlignment="1">
      <alignment horizontal="left" vertical="center" indent="9"/>
    </xf>
    <xf numFmtId="0" fontId="12" fillId="27" borderId="4" xfId="49" quotePrefix="1" applyFill="1" applyAlignment="1">
      <alignment horizontal="left" vertical="center" indent="5"/>
    </xf>
    <xf numFmtId="0" fontId="12" fillId="27" borderId="4" xfId="49" quotePrefix="1" applyFill="1">
      <alignment horizontal="left" vertical="center" indent="1"/>
    </xf>
    <xf numFmtId="0" fontId="12" fillId="28" borderId="4" xfId="49" quotePrefix="1" applyFill="1" applyAlignment="1">
      <alignment horizontal="left" vertical="center" indent="7"/>
    </xf>
    <xf numFmtId="0" fontId="12" fillId="28" borderId="4" xfId="49" quotePrefix="1" applyFill="1">
      <alignment horizontal="left" vertical="center" indent="1"/>
    </xf>
    <xf numFmtId="0" fontId="2" fillId="29" borderId="6" xfId="6" quotePrefix="1" applyFill="1" applyBorder="1" applyAlignment="1">
      <alignment horizontal="left" vertical="center" indent="4"/>
    </xf>
    <xf numFmtId="0" fontId="2" fillId="29" borderId="6" xfId="6" quotePrefix="1" applyFill="1" applyBorder="1" applyAlignment="1">
      <alignment horizontal="left" vertical="center" indent="1"/>
    </xf>
    <xf numFmtId="3" fontId="14" fillId="0" borderId="4" xfId="50" applyNumberFormat="1" applyFont="1" applyProtection="1">
      <alignment horizontal="right" vertical="center"/>
      <protection locked="0"/>
    </xf>
    <xf numFmtId="0" fontId="14" fillId="27" borderId="1" xfId="2" quotePrefix="1" applyNumberFormat="1" applyFont="1" applyFill="1" applyAlignment="1" applyProtection="1">
      <alignment horizontal="left" vertical="center" indent="1" justifyLastLine="1"/>
    </xf>
    <xf numFmtId="0" fontId="12" fillId="28" borderId="4" xfId="49" quotePrefix="1" applyFill="1" applyAlignment="1">
      <alignment horizontal="left" vertical="center" indent="9"/>
    </xf>
    <xf numFmtId="3" fontId="14" fillId="0" borderId="3" xfId="50" applyNumberFormat="1" applyFont="1" applyBorder="1" applyProtection="1">
      <alignment horizontal="right" vertical="center"/>
      <protection locked="0"/>
    </xf>
    <xf numFmtId="0" fontId="12" fillId="0" borderId="4" xfId="49" quotePrefix="1" applyFont="1" applyFill="1" applyAlignment="1">
      <alignment horizontal="left" vertical="center" indent="7"/>
    </xf>
    <xf numFmtId="0" fontId="12" fillId="0" borderId="4" xfId="49" quotePrefix="1" applyFont="1" applyFill="1">
      <alignment horizontal="left" vertical="center" indent="1"/>
    </xf>
    <xf numFmtId="0" fontId="12" fillId="0" borderId="4" xfId="49" quotePrefix="1" applyFont="1" applyFill="1" applyAlignment="1">
      <alignment horizontal="left" vertical="center" indent="9"/>
    </xf>
    <xf numFmtId="3" fontId="14" fillId="0" borderId="4" xfId="50" applyNumberFormat="1" applyFont="1" applyFill="1">
      <alignment horizontal="right" vertical="center"/>
    </xf>
    <xf numFmtId="3" fontId="14" fillId="0" borderId="4" xfId="50" applyNumberFormat="1" applyFont="1" applyFill="1" applyBorder="1">
      <alignment horizontal="right" vertical="center"/>
    </xf>
    <xf numFmtId="3" fontId="14" fillId="0" borderId="5" xfId="50" applyNumberFormat="1" applyFont="1" applyFill="1" applyBorder="1">
      <alignment horizontal="right" vertical="center"/>
    </xf>
    <xf numFmtId="3" fontId="14" fillId="0" borderId="8" xfId="50" applyNumberFormat="1" applyFont="1" applyFill="1" applyBorder="1">
      <alignment horizontal="right" vertical="center"/>
    </xf>
    <xf numFmtId="3" fontId="14" fillId="29" borderId="7" xfId="50" applyNumberFormat="1" applyFont="1" applyFill="1" applyBorder="1">
      <alignment horizontal="right" vertical="center"/>
    </xf>
    <xf numFmtId="3" fontId="14" fillId="27" borderId="4" xfId="50" applyNumberFormat="1" applyFont="1" applyFill="1">
      <alignment horizontal="right" vertical="center"/>
    </xf>
    <xf numFmtId="3" fontId="14" fillId="0" borderId="7" xfId="50" applyNumberFormat="1" applyFont="1" applyFill="1" applyBorder="1">
      <alignment horizontal="right" vertical="center"/>
    </xf>
    <xf numFmtId="3" fontId="14" fillId="28" borderId="4" xfId="50" applyNumberFormat="1" applyFont="1" applyFill="1">
      <alignment horizontal="right" vertical="center"/>
    </xf>
    <xf numFmtId="3" fontId="14" fillId="0" borderId="9" xfId="50" applyNumberFormat="1" applyFont="1" applyFill="1" applyBorder="1">
      <alignment horizontal="right" vertical="center"/>
    </xf>
    <xf numFmtId="3" fontId="14" fillId="0" borderId="10" xfId="50" applyNumberFormat="1" applyFont="1" applyFill="1" applyBorder="1">
      <alignment horizontal="right" vertical="center"/>
    </xf>
    <xf numFmtId="3" fontId="14" fillId="0" borderId="3" xfId="50" applyNumberFormat="1" applyFont="1" applyFill="1" applyBorder="1">
      <alignment horizontal="right" vertical="center"/>
    </xf>
    <xf numFmtId="3" fontId="14" fillId="0" borderId="3" xfId="0" applyNumberFormat="1" applyFont="1" applyBorder="1" applyAlignment="1" applyProtection="1">
      <alignment horizontal="right" vertical="center" wrapText="1"/>
      <protection locked="0"/>
    </xf>
    <xf numFmtId="3" fontId="15" fillId="0" borderId="3" xfId="0" applyNumberFormat="1" applyFont="1" applyBorder="1" applyProtection="1">
      <protection locked="0"/>
    </xf>
    <xf numFmtId="3" fontId="15" fillId="0" borderId="3" xfId="0" applyNumberFormat="1" applyFont="1" applyFill="1" applyBorder="1" applyProtection="1">
      <protection locked="0"/>
    </xf>
    <xf numFmtId="3" fontId="14" fillId="0" borderId="3" xfId="0" applyNumberFormat="1" applyFont="1" applyBorder="1" applyProtection="1">
      <protection locked="0"/>
    </xf>
    <xf numFmtId="0" fontId="15" fillId="0" borderId="3" xfId="0" applyFont="1" applyFill="1" applyBorder="1"/>
    <xf numFmtId="0" fontId="12" fillId="0" borderId="4" xfId="49" quotePrefix="1" applyFont="1" applyFill="1" applyBorder="1" applyAlignment="1">
      <alignment horizontal="left" vertical="center" indent="7"/>
    </xf>
    <xf numFmtId="0" fontId="12" fillId="0" borderId="4" xfId="49" quotePrefix="1" applyFont="1" applyFill="1" applyBorder="1">
      <alignment horizontal="left" vertical="center" indent="1"/>
    </xf>
    <xf numFmtId="0" fontId="12" fillId="0" borderId="5" xfId="49" quotePrefix="1" applyFont="1" applyFill="1" applyBorder="1" applyAlignment="1">
      <alignment horizontal="left" vertical="center" indent="7"/>
    </xf>
    <xf numFmtId="0" fontId="12" fillId="0" borderId="5" xfId="49" quotePrefix="1" applyFont="1" applyFill="1" applyBorder="1">
      <alignment horizontal="left" vertical="center" indent="1"/>
    </xf>
    <xf numFmtId="0" fontId="12" fillId="0" borderId="0" xfId="49" quotePrefix="1" applyFont="1" applyFill="1" applyBorder="1" applyAlignment="1">
      <alignment horizontal="left" vertical="center" indent="7"/>
    </xf>
    <xf numFmtId="0" fontId="12" fillId="0" borderId="0" xfId="49" quotePrefix="1" applyFont="1" applyFill="1" applyBorder="1">
      <alignment horizontal="left" vertical="center" indent="1"/>
    </xf>
    <xf numFmtId="0" fontId="1" fillId="0" borderId="3" xfId="0" quotePrefix="1" applyFont="1" applyFill="1" applyBorder="1" applyAlignment="1">
      <alignment horizontal="center" vertical="center" wrapText="1"/>
    </xf>
    <xf numFmtId="0" fontId="14" fillId="0" borderId="0" xfId="0" applyFont="1" applyFill="1"/>
    <xf numFmtId="0" fontId="16" fillId="0" borderId="0" xfId="0" applyFont="1" applyFill="1"/>
  </cellXfs>
  <cellStyles count="51">
    <cellStyle name="Normal 2" xfId="3" xr:uid="{00000000-0005-0000-0000-000001000000}"/>
    <cellStyle name="Normalno" xfId="0" builtinId="0"/>
    <cellStyle name="SAPBEXaggData" xfId="5" xr:uid="{00000000-0005-0000-0000-000002000000}"/>
    <cellStyle name="SAPBEXaggData 2" xfId="45" xr:uid="{00000000-0005-0000-0000-000003000000}"/>
    <cellStyle name="SAPBEXaggDataEmph" xfId="9" xr:uid="{00000000-0005-0000-0000-000004000000}"/>
    <cellStyle name="SAPBEXaggItem" xfId="10" xr:uid="{00000000-0005-0000-0000-000005000000}"/>
    <cellStyle name="SAPBEXaggItem 2" xfId="44" xr:uid="{00000000-0005-0000-0000-000006000000}"/>
    <cellStyle name="SAPBEXaggItemX" xfId="11" xr:uid="{00000000-0005-0000-0000-000007000000}"/>
    <cellStyle name="SAPBEXchaText" xfId="1" xr:uid="{00000000-0005-0000-0000-000008000000}"/>
    <cellStyle name="SAPBEXchaText 2" xfId="41" xr:uid="{00000000-0005-0000-0000-000009000000}"/>
    <cellStyle name="SAPBEXexcBad7" xfId="12" xr:uid="{00000000-0005-0000-0000-00000A000000}"/>
    <cellStyle name="SAPBEXexcBad8" xfId="13" xr:uid="{00000000-0005-0000-0000-00000B000000}"/>
    <cellStyle name="SAPBEXexcBad9" xfId="14" xr:uid="{00000000-0005-0000-0000-00000C000000}"/>
    <cellStyle name="SAPBEXexcCritical4" xfId="15" xr:uid="{00000000-0005-0000-0000-00000D000000}"/>
    <cellStyle name="SAPBEXexcCritical5" xfId="16" xr:uid="{00000000-0005-0000-0000-00000E000000}"/>
    <cellStyle name="SAPBEXexcCritical6" xfId="17" xr:uid="{00000000-0005-0000-0000-00000F000000}"/>
    <cellStyle name="SAPBEXexcGood1" xfId="18" xr:uid="{00000000-0005-0000-0000-000010000000}"/>
    <cellStyle name="SAPBEXexcGood2" xfId="19" xr:uid="{00000000-0005-0000-0000-000011000000}"/>
    <cellStyle name="SAPBEXexcGood3" xfId="20" xr:uid="{00000000-0005-0000-0000-000012000000}"/>
    <cellStyle name="SAPBEXfilterDrill" xfId="21" xr:uid="{00000000-0005-0000-0000-000013000000}"/>
    <cellStyle name="SAPBEXfilterItem" xfId="22" xr:uid="{00000000-0005-0000-0000-000014000000}"/>
    <cellStyle name="SAPBEXfilterText" xfId="23" xr:uid="{00000000-0005-0000-0000-000015000000}"/>
    <cellStyle name="SAPBEXformats" xfId="24" xr:uid="{00000000-0005-0000-0000-000016000000}"/>
    <cellStyle name="SAPBEXformats 2" xfId="43" xr:uid="{00000000-0005-0000-0000-000017000000}"/>
    <cellStyle name="SAPBEXheaderItem" xfId="25" xr:uid="{00000000-0005-0000-0000-000018000000}"/>
    <cellStyle name="SAPBEXheaderText" xfId="26" xr:uid="{00000000-0005-0000-0000-000019000000}"/>
    <cellStyle name="SAPBEXHLevel0" xfId="27" xr:uid="{00000000-0005-0000-0000-00001A000000}"/>
    <cellStyle name="SAPBEXHLevel0 2" xfId="46" xr:uid="{00000000-0005-0000-0000-00001B000000}"/>
    <cellStyle name="SAPBEXHLevel0X" xfId="28" xr:uid="{00000000-0005-0000-0000-00001C000000}"/>
    <cellStyle name="SAPBEXHLevel1" xfId="4" xr:uid="{00000000-0005-0000-0000-00001D000000}"/>
    <cellStyle name="SAPBEXHLevel1 2" xfId="47" xr:uid="{00000000-0005-0000-0000-00001E000000}"/>
    <cellStyle name="SAPBEXHLevel1X" xfId="29" xr:uid="{00000000-0005-0000-0000-00001F000000}"/>
    <cellStyle name="SAPBEXHLevel2" xfId="6" xr:uid="{00000000-0005-0000-0000-000020000000}"/>
    <cellStyle name="SAPBEXHLevel2 2" xfId="48" xr:uid="{00000000-0005-0000-0000-000021000000}"/>
    <cellStyle name="SAPBEXHLevel2X" xfId="30" xr:uid="{00000000-0005-0000-0000-000022000000}"/>
    <cellStyle name="SAPBEXHLevel3" xfId="7" xr:uid="{00000000-0005-0000-0000-000023000000}"/>
    <cellStyle name="SAPBEXHLevel3 2" xfId="49" xr:uid="{00000000-0005-0000-0000-000024000000}"/>
    <cellStyle name="SAPBEXHLevel3X" xfId="31" xr:uid="{00000000-0005-0000-0000-000025000000}"/>
    <cellStyle name="SAPBEXinputData" xfId="32" xr:uid="{00000000-0005-0000-0000-000026000000}"/>
    <cellStyle name="SAPBEXresData" xfId="33" xr:uid="{00000000-0005-0000-0000-000027000000}"/>
    <cellStyle name="SAPBEXresDataEmph" xfId="34" xr:uid="{00000000-0005-0000-0000-000028000000}"/>
    <cellStyle name="SAPBEXresItem" xfId="35" xr:uid="{00000000-0005-0000-0000-000029000000}"/>
    <cellStyle name="SAPBEXresItemX" xfId="36" xr:uid="{00000000-0005-0000-0000-00002A000000}"/>
    <cellStyle name="SAPBEXstdData" xfId="8" xr:uid="{00000000-0005-0000-0000-00002B000000}"/>
    <cellStyle name="SAPBEXstdData 2" xfId="50" xr:uid="{00000000-0005-0000-0000-00002C000000}"/>
    <cellStyle name="SAPBEXstdDataEmph" xfId="37" xr:uid="{00000000-0005-0000-0000-00002D000000}"/>
    <cellStyle name="SAPBEXstdItem" xfId="2" xr:uid="{00000000-0005-0000-0000-00002E000000}"/>
    <cellStyle name="SAPBEXstdItem 2" xfId="42" xr:uid="{00000000-0005-0000-0000-00002F000000}"/>
    <cellStyle name="SAPBEXstdItemX" xfId="38" xr:uid="{00000000-0005-0000-0000-000030000000}"/>
    <cellStyle name="SAPBEXtitle" xfId="39" xr:uid="{00000000-0005-0000-0000-000031000000}"/>
    <cellStyle name="SAPBEXundefined" xfId="40" xr:uid="{00000000-0005-0000-0000-00003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C7912-0DC7-49EF-BB45-2777AA930E39}">
  <sheetPr>
    <pageSetUpPr fitToPage="1"/>
  </sheetPr>
  <dimension ref="A2:G107"/>
  <sheetViews>
    <sheetView tabSelected="1" zoomScale="125" zoomScaleNormal="125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I4" sqref="I4"/>
    </sheetView>
  </sheetViews>
  <sheetFormatPr defaultColWidth="9.140625" defaultRowHeight="15" x14ac:dyDescent="0.25"/>
  <cols>
    <col min="1" max="1" width="17.28515625" style="5" customWidth="1"/>
    <col min="2" max="2" width="51.42578125" style="5" customWidth="1"/>
    <col min="3" max="4" width="13.28515625" style="44" customWidth="1"/>
    <col min="5" max="7" width="13.28515625" style="5" customWidth="1"/>
    <col min="8" max="16384" width="9.140625" style="5"/>
  </cols>
  <sheetData>
    <row r="2" spans="1:7" ht="51" x14ac:dyDescent="0.25">
      <c r="A2" s="3" t="s">
        <v>41</v>
      </c>
      <c r="B2" s="3" t="s">
        <v>42</v>
      </c>
      <c r="C2" s="42" t="s">
        <v>46</v>
      </c>
      <c r="D2" s="42" t="s">
        <v>47</v>
      </c>
      <c r="E2" s="4" t="s">
        <v>48</v>
      </c>
      <c r="F2" s="4" t="s">
        <v>44</v>
      </c>
      <c r="G2" s="4" t="s">
        <v>49</v>
      </c>
    </row>
    <row r="3" spans="1:7" x14ac:dyDescent="0.25">
      <c r="A3" s="2">
        <v>11</v>
      </c>
      <c r="B3" s="1" t="s">
        <v>0</v>
      </c>
      <c r="C3" s="13">
        <f>+C16</f>
        <v>3504735</v>
      </c>
      <c r="D3" s="13">
        <f>+D16</f>
        <v>3543755</v>
      </c>
      <c r="E3" s="13">
        <f>+E16</f>
        <v>4084938</v>
      </c>
      <c r="F3" s="13">
        <f>+F16</f>
        <v>4188325</v>
      </c>
      <c r="G3" s="13">
        <f>+G16</f>
        <v>4271423</v>
      </c>
    </row>
    <row r="4" spans="1:7" x14ac:dyDescent="0.25">
      <c r="A4" s="2">
        <v>31</v>
      </c>
      <c r="B4" s="1" t="s">
        <v>10</v>
      </c>
      <c r="C4" s="20">
        <f>C28</f>
        <v>168128</v>
      </c>
      <c r="D4" s="20">
        <f>D28</f>
        <v>146865</v>
      </c>
      <c r="E4" s="20">
        <f>E28</f>
        <v>181848</v>
      </c>
      <c r="F4" s="20">
        <f>F28</f>
        <v>181848</v>
      </c>
      <c r="G4" s="20">
        <f>G28</f>
        <v>181848</v>
      </c>
    </row>
    <row r="5" spans="1:7" x14ac:dyDescent="0.25">
      <c r="A5" s="2">
        <v>43</v>
      </c>
      <c r="B5" s="1" t="s">
        <v>4</v>
      </c>
      <c r="C5" s="20">
        <f>C38</f>
        <v>580895</v>
      </c>
      <c r="D5" s="20">
        <f>D38</f>
        <v>548511</v>
      </c>
      <c r="E5" s="20">
        <f>E38</f>
        <v>676911</v>
      </c>
      <c r="F5" s="20">
        <f>F38</f>
        <v>676911</v>
      </c>
      <c r="G5" s="20">
        <f>G38</f>
        <v>676911</v>
      </c>
    </row>
    <row r="6" spans="1:7" x14ac:dyDescent="0.25">
      <c r="A6" s="2">
        <v>50</v>
      </c>
      <c r="B6" s="1" t="s">
        <v>56</v>
      </c>
      <c r="C6" s="20">
        <f>C48</f>
        <v>0</v>
      </c>
      <c r="D6" s="20">
        <f>D48</f>
        <v>0</v>
      </c>
      <c r="E6" s="20">
        <f>E48</f>
        <v>20800</v>
      </c>
      <c r="F6" s="20">
        <f>F48</f>
        <v>1800</v>
      </c>
      <c r="G6" s="20">
        <f>G48</f>
        <v>1800</v>
      </c>
    </row>
    <row r="7" spans="1:7" x14ac:dyDescent="0.25">
      <c r="A7" s="2">
        <v>51</v>
      </c>
      <c r="B7" s="1" t="s">
        <v>6</v>
      </c>
      <c r="C7" s="20">
        <f>C63</f>
        <v>22054</v>
      </c>
      <c r="D7" s="20">
        <f>D63</f>
        <v>22720</v>
      </c>
      <c r="E7" s="20">
        <f>E63</f>
        <v>76596</v>
      </c>
      <c r="F7" s="20">
        <f>F63</f>
        <v>49564</v>
      </c>
      <c r="G7" s="20">
        <f>G63</f>
        <v>2000</v>
      </c>
    </row>
    <row r="8" spans="1:7" x14ac:dyDescent="0.25">
      <c r="A8" s="2">
        <v>52</v>
      </c>
      <c r="B8" s="1" t="s">
        <v>7</v>
      </c>
      <c r="C8" s="20">
        <f t="shared" ref="C8:G9" si="0">C53</f>
        <v>85518</v>
      </c>
      <c r="D8" s="20">
        <f t="shared" si="0"/>
        <v>50124</v>
      </c>
      <c r="E8" s="20">
        <f t="shared" si="0"/>
        <v>800</v>
      </c>
      <c r="F8" s="20">
        <f t="shared" si="0"/>
        <v>800</v>
      </c>
      <c r="G8" s="20">
        <f t="shared" si="0"/>
        <v>800</v>
      </c>
    </row>
    <row r="9" spans="1:7" x14ac:dyDescent="0.25">
      <c r="A9" s="2">
        <v>61</v>
      </c>
      <c r="B9" s="1" t="s">
        <v>8</v>
      </c>
      <c r="C9" s="20">
        <f t="shared" si="0"/>
        <v>6795</v>
      </c>
      <c r="D9" s="20">
        <f t="shared" si="0"/>
        <v>5200</v>
      </c>
      <c r="E9" s="20">
        <f t="shared" si="0"/>
        <v>7000</v>
      </c>
      <c r="F9" s="20">
        <f t="shared" si="0"/>
        <v>7000</v>
      </c>
      <c r="G9" s="20">
        <f t="shared" si="0"/>
        <v>7000</v>
      </c>
    </row>
    <row r="10" spans="1:7" x14ac:dyDescent="0.25">
      <c r="A10" s="2">
        <v>581</v>
      </c>
      <c r="B10" s="1" t="s">
        <v>11</v>
      </c>
      <c r="C10" s="20">
        <f>C89</f>
        <v>0</v>
      </c>
      <c r="D10" s="20">
        <f>D89</f>
        <v>0</v>
      </c>
      <c r="E10" s="20">
        <f>E89</f>
        <v>174572</v>
      </c>
      <c r="F10" s="20">
        <f>F89</f>
        <v>132499</v>
      </c>
      <c r="G10" s="20">
        <f>G89</f>
        <v>143232</v>
      </c>
    </row>
    <row r="11" spans="1:7" x14ac:dyDescent="0.25">
      <c r="A11" s="36">
        <v>5761</v>
      </c>
      <c r="B11" s="37" t="s">
        <v>13</v>
      </c>
      <c r="C11" s="21"/>
      <c r="D11" s="21"/>
      <c r="E11" s="21"/>
      <c r="F11" s="21"/>
      <c r="G11" s="21"/>
    </row>
    <row r="12" spans="1:7" x14ac:dyDescent="0.25">
      <c r="A12" s="38">
        <v>563</v>
      </c>
      <c r="B12" s="39" t="s">
        <v>12</v>
      </c>
      <c r="C12" s="22"/>
      <c r="D12" s="22"/>
      <c r="E12" s="22"/>
      <c r="F12" s="22"/>
      <c r="G12" s="22"/>
    </row>
    <row r="13" spans="1:7" x14ac:dyDescent="0.25">
      <c r="A13" s="40">
        <v>71</v>
      </c>
      <c r="B13" s="41"/>
      <c r="C13" s="23"/>
      <c r="D13" s="23"/>
      <c r="E13" s="23"/>
      <c r="F13" s="23"/>
      <c r="G13" s="23"/>
    </row>
    <row r="14" spans="1:7" x14ac:dyDescent="0.25">
      <c r="A14" s="11" t="s">
        <v>38</v>
      </c>
      <c r="B14" s="12" t="s">
        <v>39</v>
      </c>
      <c r="C14" s="24">
        <f>+C15+C27+C63+C89</f>
        <v>4368125</v>
      </c>
      <c r="D14" s="24">
        <f>+D15+D27+D63+D89</f>
        <v>4317175</v>
      </c>
      <c r="E14" s="24">
        <f>+E15+E27+E63+E89</f>
        <v>5223465</v>
      </c>
      <c r="F14" s="24">
        <f>+F15+F27+F63+F89</f>
        <v>5238747</v>
      </c>
      <c r="G14" s="24">
        <f>+G15+G27+G63+G89</f>
        <v>5285014</v>
      </c>
    </row>
    <row r="15" spans="1:7" x14ac:dyDescent="0.25">
      <c r="A15" s="7" t="s">
        <v>50</v>
      </c>
      <c r="B15" s="8" t="s">
        <v>2</v>
      </c>
      <c r="C15" s="25">
        <f>+C16</f>
        <v>3504735</v>
      </c>
      <c r="D15" s="25">
        <f>+D16</f>
        <v>3543755</v>
      </c>
      <c r="E15" s="25">
        <f>+E16</f>
        <v>4084938</v>
      </c>
      <c r="F15" s="25">
        <f>+F16</f>
        <v>4188325</v>
      </c>
      <c r="G15" s="25">
        <f>+G16</f>
        <v>4271423</v>
      </c>
    </row>
    <row r="16" spans="1:7" x14ac:dyDescent="0.25">
      <c r="A16" s="2" t="s">
        <v>23</v>
      </c>
      <c r="B16" s="1" t="s">
        <v>0</v>
      </c>
      <c r="C16" s="20">
        <f>+C17+C23</f>
        <v>3504735</v>
      </c>
      <c r="D16" s="20">
        <f>+D17+D23</f>
        <v>3543755</v>
      </c>
      <c r="E16" s="20">
        <f>+E17+E23</f>
        <v>4084938</v>
      </c>
      <c r="F16" s="20">
        <f>+F17+F23</f>
        <v>4188325</v>
      </c>
      <c r="G16" s="20">
        <f>+G17+G23</f>
        <v>4271423</v>
      </c>
    </row>
    <row r="17" spans="1:7" x14ac:dyDescent="0.25">
      <c r="A17" s="2">
        <v>3</v>
      </c>
      <c r="B17" s="1" t="s">
        <v>43</v>
      </c>
      <c r="C17" s="31">
        <f>3504734+1</f>
        <v>3504735</v>
      </c>
      <c r="D17" s="31">
        <v>3543755</v>
      </c>
      <c r="E17" s="20">
        <f>SUM(E18:E22)</f>
        <v>4070787</v>
      </c>
      <c r="F17" s="20">
        <f>SUM(F18:F22)</f>
        <v>4173466</v>
      </c>
      <c r="G17" s="20">
        <f>SUM(G18:G22)</f>
        <v>4255820</v>
      </c>
    </row>
    <row r="18" spans="1:7" x14ac:dyDescent="0.25">
      <c r="A18" s="6" t="s">
        <v>9</v>
      </c>
      <c r="B18" s="1" t="s">
        <v>25</v>
      </c>
      <c r="C18" s="34"/>
      <c r="D18" s="34"/>
      <c r="E18" s="32">
        <v>3831655</v>
      </c>
      <c r="F18" s="32">
        <v>3932550</v>
      </c>
      <c r="G18" s="32">
        <v>3996705</v>
      </c>
    </row>
    <row r="19" spans="1:7" x14ac:dyDescent="0.25">
      <c r="A19" s="6" t="s">
        <v>14</v>
      </c>
      <c r="B19" s="1" t="s">
        <v>24</v>
      </c>
      <c r="C19" s="34"/>
      <c r="D19" s="34"/>
      <c r="E19" s="32">
        <v>235267</v>
      </c>
      <c r="F19" s="32">
        <v>236858</v>
      </c>
      <c r="G19" s="32">
        <v>254855</v>
      </c>
    </row>
    <row r="20" spans="1:7" x14ac:dyDescent="0.25">
      <c r="A20" s="6" t="s">
        <v>15</v>
      </c>
      <c r="B20" s="1" t="s">
        <v>26</v>
      </c>
      <c r="C20" s="34"/>
      <c r="D20" s="34"/>
      <c r="E20" s="32">
        <v>3022</v>
      </c>
      <c r="F20" s="32">
        <v>3173</v>
      </c>
      <c r="G20" s="32">
        <v>3331</v>
      </c>
    </row>
    <row r="21" spans="1:7" x14ac:dyDescent="0.25">
      <c r="A21" s="6" t="s">
        <v>16</v>
      </c>
      <c r="B21" s="1" t="s">
        <v>27</v>
      </c>
      <c r="C21" s="34"/>
      <c r="D21" s="34"/>
      <c r="E21" s="32">
        <v>843</v>
      </c>
      <c r="F21" s="32">
        <v>885</v>
      </c>
      <c r="G21" s="32">
        <v>929</v>
      </c>
    </row>
    <row r="22" spans="1:7" x14ac:dyDescent="0.25">
      <c r="A22" s="6" t="s">
        <v>19</v>
      </c>
      <c r="B22" s="1" t="s">
        <v>31</v>
      </c>
      <c r="C22" s="34"/>
      <c r="D22" s="34"/>
      <c r="E22" s="32">
        <v>0</v>
      </c>
      <c r="F22" s="32">
        <v>0</v>
      </c>
      <c r="G22" s="33">
        <v>0</v>
      </c>
    </row>
    <row r="23" spans="1:7" x14ac:dyDescent="0.25">
      <c r="A23" s="2">
        <v>4</v>
      </c>
      <c r="B23" s="1" t="s">
        <v>45</v>
      </c>
      <c r="C23" s="20"/>
      <c r="D23" s="20"/>
      <c r="E23" s="20">
        <f>SUM(E24:E26)</f>
        <v>14151</v>
      </c>
      <c r="F23" s="20">
        <f>SUM(F24:F26)</f>
        <v>14859</v>
      </c>
      <c r="G23" s="26">
        <f>SUM(G24:G26)</f>
        <v>15603</v>
      </c>
    </row>
    <row r="24" spans="1:7" x14ac:dyDescent="0.25">
      <c r="A24" s="6" t="s">
        <v>17</v>
      </c>
      <c r="B24" s="1" t="s">
        <v>35</v>
      </c>
      <c r="C24" s="20"/>
      <c r="D24" s="20"/>
      <c r="E24" s="20">
        <v>0</v>
      </c>
      <c r="F24" s="20">
        <v>0</v>
      </c>
      <c r="G24" s="20">
        <v>0</v>
      </c>
    </row>
    <row r="25" spans="1:7" x14ac:dyDescent="0.25">
      <c r="A25" s="6" t="s">
        <v>18</v>
      </c>
      <c r="B25" s="1" t="s">
        <v>28</v>
      </c>
      <c r="C25" s="34"/>
      <c r="D25" s="34"/>
      <c r="E25" s="32">
        <v>14151</v>
      </c>
      <c r="F25" s="32">
        <v>14859</v>
      </c>
      <c r="G25" s="32">
        <v>15603</v>
      </c>
    </row>
    <row r="26" spans="1:7" x14ac:dyDescent="0.25">
      <c r="A26" s="6" t="s">
        <v>20</v>
      </c>
      <c r="B26" s="1" t="s">
        <v>29</v>
      </c>
      <c r="C26" s="20"/>
      <c r="D26" s="20"/>
      <c r="E26" s="20">
        <v>0</v>
      </c>
      <c r="F26" s="20">
        <v>0</v>
      </c>
      <c r="G26" s="20">
        <v>0</v>
      </c>
    </row>
    <row r="27" spans="1:7" x14ac:dyDescent="0.25">
      <c r="A27" s="7" t="s">
        <v>51</v>
      </c>
      <c r="B27" s="8" t="s">
        <v>52</v>
      </c>
      <c r="C27" s="25">
        <f>+C28+C38+C48+C53+C54</f>
        <v>841336</v>
      </c>
      <c r="D27" s="25">
        <f>+D28+D38+D48+D53+D54</f>
        <v>750700</v>
      </c>
      <c r="E27" s="25">
        <f>+E28+E38+E48+E53+E54</f>
        <v>887359</v>
      </c>
      <c r="F27" s="25">
        <f>+F28+F38+F48+F53+F54</f>
        <v>868359</v>
      </c>
      <c r="G27" s="25">
        <f>+G28+G38+G48+G53+G54</f>
        <v>868359</v>
      </c>
    </row>
    <row r="28" spans="1:7" x14ac:dyDescent="0.25">
      <c r="A28" s="9" t="s">
        <v>9</v>
      </c>
      <c r="B28" s="10" t="s">
        <v>10</v>
      </c>
      <c r="C28" s="27">
        <f>+C29+C36</f>
        <v>168128</v>
      </c>
      <c r="D28" s="27">
        <f>+D29+D36</f>
        <v>146865</v>
      </c>
      <c r="E28" s="27">
        <f>+E29+E36</f>
        <v>181848</v>
      </c>
      <c r="F28" s="27">
        <f>+F29+F36</f>
        <v>181848</v>
      </c>
      <c r="G28" s="27">
        <f>+G29+G36</f>
        <v>181848</v>
      </c>
    </row>
    <row r="29" spans="1:7" x14ac:dyDescent="0.25">
      <c r="A29" s="2">
        <v>3</v>
      </c>
      <c r="B29" s="1" t="s">
        <v>43</v>
      </c>
      <c r="C29" s="31">
        <f>168127+1-C36</f>
        <v>167873</v>
      </c>
      <c r="D29" s="31">
        <f>146865-D36</f>
        <v>145865</v>
      </c>
      <c r="E29" s="20">
        <f>SUM(E30:E35)</f>
        <v>180598</v>
      </c>
      <c r="F29" s="20">
        <f>SUM(F30:F35)</f>
        <v>180598</v>
      </c>
      <c r="G29" s="20">
        <f>SUM(G30:G35)</f>
        <v>180598</v>
      </c>
    </row>
    <row r="30" spans="1:7" x14ac:dyDescent="0.25">
      <c r="A30" s="6" t="s">
        <v>9</v>
      </c>
      <c r="B30" s="1" t="s">
        <v>25</v>
      </c>
      <c r="C30" s="20"/>
      <c r="D30" s="20"/>
      <c r="E30" s="20">
        <v>44050</v>
      </c>
      <c r="F30" s="32">
        <v>44050</v>
      </c>
      <c r="G30" s="32">
        <v>44050</v>
      </c>
    </row>
    <row r="31" spans="1:7" x14ac:dyDescent="0.25">
      <c r="A31" s="6" t="s">
        <v>14</v>
      </c>
      <c r="B31" s="1" t="s">
        <v>24</v>
      </c>
      <c r="C31" s="20"/>
      <c r="D31" s="20"/>
      <c r="E31" s="32">
        <v>131198</v>
      </c>
      <c r="F31" s="32">
        <v>131198</v>
      </c>
      <c r="G31" s="32">
        <v>131198</v>
      </c>
    </row>
    <row r="32" spans="1:7" x14ac:dyDescent="0.25">
      <c r="A32" s="6" t="s">
        <v>15</v>
      </c>
      <c r="B32" s="1" t="s">
        <v>26</v>
      </c>
      <c r="C32" s="20"/>
      <c r="D32" s="20"/>
      <c r="E32" s="32">
        <v>750</v>
      </c>
      <c r="F32" s="32">
        <v>750</v>
      </c>
      <c r="G32" s="32">
        <v>750</v>
      </c>
    </row>
    <row r="33" spans="1:7" x14ac:dyDescent="0.25">
      <c r="A33" s="6">
        <v>36</v>
      </c>
      <c r="B33" s="1" t="s">
        <v>30</v>
      </c>
      <c r="C33" s="20"/>
      <c r="D33" s="20"/>
      <c r="E33" s="16">
        <v>4000</v>
      </c>
      <c r="F33" s="16">
        <v>4000</v>
      </c>
      <c r="G33" s="16">
        <v>4000</v>
      </c>
    </row>
    <row r="34" spans="1:7" x14ac:dyDescent="0.25">
      <c r="A34" s="6" t="s">
        <v>16</v>
      </c>
      <c r="B34" s="1" t="s">
        <v>27</v>
      </c>
      <c r="C34" s="20"/>
      <c r="D34" s="28"/>
      <c r="E34" s="32">
        <v>300</v>
      </c>
      <c r="F34" s="32">
        <v>300</v>
      </c>
      <c r="G34" s="32">
        <v>300</v>
      </c>
    </row>
    <row r="35" spans="1:7" x14ac:dyDescent="0.25">
      <c r="A35" s="6" t="s">
        <v>19</v>
      </c>
      <c r="B35" s="1" t="s">
        <v>31</v>
      </c>
      <c r="C35" s="20"/>
      <c r="D35" s="28"/>
      <c r="E35" s="32">
        <v>300</v>
      </c>
      <c r="F35" s="32">
        <v>300</v>
      </c>
      <c r="G35" s="32">
        <v>300</v>
      </c>
    </row>
    <row r="36" spans="1:7" x14ac:dyDescent="0.25">
      <c r="A36" s="6">
        <v>4</v>
      </c>
      <c r="B36" s="1" t="s">
        <v>45</v>
      </c>
      <c r="C36" s="20">
        <v>255</v>
      </c>
      <c r="D36" s="28">
        <v>1000</v>
      </c>
      <c r="E36" s="16">
        <f>E37</f>
        <v>1250</v>
      </c>
      <c r="F36" s="32">
        <f>F37</f>
        <v>1250</v>
      </c>
      <c r="G36" s="32">
        <f>G37</f>
        <v>1250</v>
      </c>
    </row>
    <row r="37" spans="1:7" x14ac:dyDescent="0.25">
      <c r="A37" s="6" t="s">
        <v>18</v>
      </c>
      <c r="B37" s="1" t="s">
        <v>28</v>
      </c>
      <c r="C37" s="20"/>
      <c r="D37" s="20"/>
      <c r="E37" s="32">
        <v>1250</v>
      </c>
      <c r="F37" s="32">
        <v>1250</v>
      </c>
      <c r="G37" s="32">
        <v>1250</v>
      </c>
    </row>
    <row r="38" spans="1:7" x14ac:dyDescent="0.25">
      <c r="A38" s="9" t="s">
        <v>3</v>
      </c>
      <c r="B38" s="10" t="s">
        <v>4</v>
      </c>
      <c r="C38" s="27">
        <f>+C39+C46</f>
        <v>580895</v>
      </c>
      <c r="D38" s="27">
        <f>+D39+D46</f>
        <v>548511</v>
      </c>
      <c r="E38" s="27">
        <f>+E39+E46</f>
        <v>676911</v>
      </c>
      <c r="F38" s="27">
        <f>+F39+F46</f>
        <v>676911</v>
      </c>
      <c r="G38" s="27">
        <f>+G39+G46</f>
        <v>676911</v>
      </c>
    </row>
    <row r="39" spans="1:7" x14ac:dyDescent="0.25">
      <c r="A39" s="2">
        <v>3</v>
      </c>
      <c r="B39" s="1" t="s">
        <v>43</v>
      </c>
      <c r="C39" s="31">
        <f>580895-C46</f>
        <v>518776</v>
      </c>
      <c r="D39" s="31">
        <f>548511-D46</f>
        <v>498670</v>
      </c>
      <c r="E39" s="20">
        <f>SUM(E40:E45)</f>
        <v>625070</v>
      </c>
      <c r="F39" s="20">
        <f>SUM(F40:F45)</f>
        <v>625070</v>
      </c>
      <c r="G39" s="20">
        <f>SUM(G40:G45)</f>
        <v>625070</v>
      </c>
    </row>
    <row r="40" spans="1:7" x14ac:dyDescent="0.25">
      <c r="A40" s="6" t="s">
        <v>9</v>
      </c>
      <c r="B40" s="1" t="s">
        <v>25</v>
      </c>
      <c r="C40" s="20"/>
      <c r="D40" s="20"/>
      <c r="E40" s="32">
        <v>413334</v>
      </c>
      <c r="F40" s="32">
        <v>413334</v>
      </c>
      <c r="G40" s="32">
        <v>413334</v>
      </c>
    </row>
    <row r="41" spans="1:7" x14ac:dyDescent="0.25">
      <c r="A41" s="6" t="s">
        <v>14</v>
      </c>
      <c r="B41" s="1" t="s">
        <v>24</v>
      </c>
      <c r="C41" s="20"/>
      <c r="D41" s="20"/>
      <c r="E41" s="32">
        <v>183636</v>
      </c>
      <c r="F41" s="32">
        <v>183636</v>
      </c>
      <c r="G41" s="32">
        <v>183636</v>
      </c>
    </row>
    <row r="42" spans="1:7" x14ac:dyDescent="0.25">
      <c r="A42" s="6" t="s">
        <v>15</v>
      </c>
      <c r="B42" s="1" t="s">
        <v>26</v>
      </c>
      <c r="C42" s="20"/>
      <c r="D42" s="28"/>
      <c r="E42" s="32">
        <v>2000</v>
      </c>
      <c r="F42" s="32">
        <v>2000</v>
      </c>
      <c r="G42" s="32">
        <v>2000</v>
      </c>
    </row>
    <row r="43" spans="1:7" x14ac:dyDescent="0.25">
      <c r="A43" s="6">
        <v>36</v>
      </c>
      <c r="B43" s="1" t="s">
        <v>30</v>
      </c>
      <c r="C43" s="20"/>
      <c r="D43" s="28"/>
      <c r="E43" s="32">
        <v>25000</v>
      </c>
      <c r="F43" s="16">
        <v>25000</v>
      </c>
      <c r="G43" s="16">
        <v>25000</v>
      </c>
    </row>
    <row r="44" spans="1:7" x14ac:dyDescent="0.25">
      <c r="A44" s="6" t="s">
        <v>16</v>
      </c>
      <c r="B44" s="1" t="s">
        <v>27</v>
      </c>
      <c r="C44" s="20"/>
      <c r="D44" s="28"/>
      <c r="E44" s="32">
        <v>600</v>
      </c>
      <c r="F44" s="32">
        <v>600</v>
      </c>
      <c r="G44" s="32">
        <v>600</v>
      </c>
    </row>
    <row r="45" spans="1:7" x14ac:dyDescent="0.25">
      <c r="A45" s="6">
        <v>38</v>
      </c>
      <c r="B45" s="1" t="s">
        <v>53</v>
      </c>
      <c r="C45" s="20"/>
      <c r="D45" s="20"/>
      <c r="E45" s="32">
        <v>500</v>
      </c>
      <c r="F45" s="32">
        <v>500</v>
      </c>
      <c r="G45" s="32">
        <v>500</v>
      </c>
    </row>
    <row r="46" spans="1:7" x14ac:dyDescent="0.25">
      <c r="A46" s="2">
        <v>4</v>
      </c>
      <c r="B46" s="1" t="s">
        <v>45</v>
      </c>
      <c r="C46" s="20">
        <v>62119</v>
      </c>
      <c r="D46" s="20">
        <v>49841</v>
      </c>
      <c r="E46" s="20">
        <f>+E47</f>
        <v>51841</v>
      </c>
      <c r="F46" s="32">
        <f>F47</f>
        <v>51841</v>
      </c>
      <c r="G46" s="32">
        <f>G47</f>
        <v>51841</v>
      </c>
    </row>
    <row r="47" spans="1:7" x14ac:dyDescent="0.25">
      <c r="A47" s="6" t="s">
        <v>18</v>
      </c>
      <c r="B47" s="1" t="s">
        <v>28</v>
      </c>
      <c r="C47" s="20"/>
      <c r="D47" s="20"/>
      <c r="E47" s="32">
        <v>51841</v>
      </c>
      <c r="F47" s="32">
        <v>51841</v>
      </c>
      <c r="G47" s="32">
        <v>51841</v>
      </c>
    </row>
    <row r="48" spans="1:7" x14ac:dyDescent="0.25">
      <c r="A48" s="9">
        <v>50</v>
      </c>
      <c r="B48" s="10" t="s">
        <v>56</v>
      </c>
      <c r="C48" s="27"/>
      <c r="D48" s="27"/>
      <c r="E48" s="27">
        <f>+E49+E51</f>
        <v>20800</v>
      </c>
      <c r="F48" s="27">
        <f>+F49+F51</f>
        <v>1800</v>
      </c>
      <c r="G48" s="27">
        <f>+G49+G51</f>
        <v>1800</v>
      </c>
    </row>
    <row r="49" spans="1:7" x14ac:dyDescent="0.25">
      <c r="A49" s="2">
        <v>3</v>
      </c>
      <c r="B49" s="1" t="s">
        <v>43</v>
      </c>
      <c r="C49" s="20"/>
      <c r="D49" s="20"/>
      <c r="E49" s="20">
        <f>SUM(E50:E50)</f>
        <v>18800</v>
      </c>
      <c r="F49" s="20">
        <f>SUM(F50:F50)</f>
        <v>1800</v>
      </c>
      <c r="G49" s="20">
        <f>SUM(G50:G50)</f>
        <v>1800</v>
      </c>
    </row>
    <row r="50" spans="1:7" x14ac:dyDescent="0.25">
      <c r="A50" s="6" t="s">
        <v>14</v>
      </c>
      <c r="B50" s="1" t="s">
        <v>24</v>
      </c>
      <c r="C50" s="20"/>
      <c r="D50" s="20"/>
      <c r="E50" s="32">
        <f>17000+1800</f>
        <v>18800</v>
      </c>
      <c r="F50" s="32">
        <v>1800</v>
      </c>
      <c r="G50" s="32">
        <v>1800</v>
      </c>
    </row>
    <row r="51" spans="1:7" x14ac:dyDescent="0.25">
      <c r="A51" s="2">
        <v>4</v>
      </c>
      <c r="B51" s="1" t="s">
        <v>45</v>
      </c>
      <c r="C51" s="20"/>
      <c r="D51" s="20"/>
      <c r="E51" s="20">
        <f>+E52</f>
        <v>2000</v>
      </c>
      <c r="F51" s="20">
        <f>+F52</f>
        <v>0</v>
      </c>
      <c r="G51" s="20">
        <f>+G52</f>
        <v>0</v>
      </c>
    </row>
    <row r="52" spans="1:7" x14ac:dyDescent="0.25">
      <c r="A52" s="6" t="s">
        <v>18</v>
      </c>
      <c r="B52" s="1" t="s">
        <v>28</v>
      </c>
      <c r="C52" s="20"/>
      <c r="D52" s="20"/>
      <c r="E52" s="32">
        <v>2000</v>
      </c>
      <c r="F52" s="32">
        <v>0</v>
      </c>
      <c r="G52" s="32">
        <v>0</v>
      </c>
    </row>
    <row r="53" spans="1:7" x14ac:dyDescent="0.25">
      <c r="A53" s="15">
        <v>52</v>
      </c>
      <c r="B53" s="10"/>
      <c r="C53" s="27">
        <f>85202+316</f>
        <v>85518</v>
      </c>
      <c r="D53" s="27">
        <v>50124</v>
      </c>
      <c r="E53" s="27">
        <v>800</v>
      </c>
      <c r="F53" s="27">
        <v>800</v>
      </c>
      <c r="G53" s="27">
        <v>800</v>
      </c>
    </row>
    <row r="54" spans="1:7" x14ac:dyDescent="0.25">
      <c r="A54" s="9" t="s">
        <v>40</v>
      </c>
      <c r="B54" s="10" t="s">
        <v>8</v>
      </c>
      <c r="C54" s="27">
        <f>+C55+C59</f>
        <v>6795</v>
      </c>
      <c r="D54" s="27">
        <f>+D55+D59</f>
        <v>5200</v>
      </c>
      <c r="E54" s="27">
        <f>+E55+E59</f>
        <v>7000</v>
      </c>
      <c r="F54" s="27">
        <f>+F55+F59</f>
        <v>7000</v>
      </c>
      <c r="G54" s="27">
        <f>+G55+G59</f>
        <v>7000</v>
      </c>
    </row>
    <row r="55" spans="1:7" x14ac:dyDescent="0.25">
      <c r="A55" s="2">
        <v>3</v>
      </c>
      <c r="B55" s="1" t="s">
        <v>43</v>
      </c>
      <c r="C55" s="20">
        <v>6795</v>
      </c>
      <c r="D55" s="20">
        <v>5200</v>
      </c>
      <c r="E55" s="20">
        <f>SUM(E56:E58)</f>
        <v>7000</v>
      </c>
      <c r="F55" s="20">
        <f>SUM(F56:F58)</f>
        <v>7000</v>
      </c>
      <c r="G55" s="20">
        <f>SUM(G56:G58)</f>
        <v>7000</v>
      </c>
    </row>
    <row r="56" spans="1:7" x14ac:dyDescent="0.25">
      <c r="A56" s="6" t="s">
        <v>9</v>
      </c>
      <c r="B56" s="1" t="s">
        <v>25</v>
      </c>
      <c r="C56" s="20"/>
      <c r="D56" s="20"/>
      <c r="E56" s="20">
        <v>0</v>
      </c>
      <c r="F56" s="20">
        <v>0</v>
      </c>
      <c r="G56" s="20">
        <v>0</v>
      </c>
    </row>
    <row r="57" spans="1:7" x14ac:dyDescent="0.25">
      <c r="A57" s="6" t="s">
        <v>14</v>
      </c>
      <c r="B57" s="1" t="s">
        <v>24</v>
      </c>
      <c r="C57" s="20"/>
      <c r="D57" s="20"/>
      <c r="E57" s="20">
        <v>7000</v>
      </c>
      <c r="F57" s="20">
        <v>7000</v>
      </c>
      <c r="G57" s="20">
        <v>7000</v>
      </c>
    </row>
    <row r="58" spans="1:7" x14ac:dyDescent="0.25">
      <c r="A58" s="6" t="s">
        <v>15</v>
      </c>
      <c r="B58" s="1" t="s">
        <v>26</v>
      </c>
      <c r="C58" s="20"/>
      <c r="D58" s="20"/>
      <c r="E58" s="20">
        <v>0</v>
      </c>
      <c r="F58" s="20">
        <v>0</v>
      </c>
      <c r="G58" s="20">
        <v>0</v>
      </c>
    </row>
    <row r="59" spans="1:7" x14ac:dyDescent="0.25">
      <c r="A59" s="2">
        <v>4</v>
      </c>
      <c r="B59" s="1" t="s">
        <v>45</v>
      </c>
      <c r="C59" s="20"/>
      <c r="D59" s="20"/>
      <c r="E59" s="20">
        <f>SUM(E60:E61)</f>
        <v>0</v>
      </c>
      <c r="F59" s="20">
        <f>SUM(F60:F61)</f>
        <v>0</v>
      </c>
      <c r="G59" s="20">
        <f>SUM(G60:G61)</f>
        <v>0</v>
      </c>
    </row>
    <row r="60" spans="1:7" x14ac:dyDescent="0.25">
      <c r="A60" s="6" t="s">
        <v>17</v>
      </c>
      <c r="B60" s="1" t="s">
        <v>35</v>
      </c>
      <c r="C60" s="20"/>
      <c r="D60" s="20"/>
      <c r="E60" s="20">
        <v>0</v>
      </c>
      <c r="F60" s="20">
        <v>0</v>
      </c>
      <c r="G60" s="20">
        <v>0</v>
      </c>
    </row>
    <row r="61" spans="1:7" x14ac:dyDescent="0.25">
      <c r="A61" s="6" t="s">
        <v>18</v>
      </c>
      <c r="B61" s="1" t="s">
        <v>28</v>
      </c>
      <c r="C61" s="20"/>
      <c r="D61" s="20"/>
      <c r="E61" s="20">
        <v>0</v>
      </c>
      <c r="F61" s="20">
        <v>0</v>
      </c>
      <c r="G61" s="20">
        <v>0</v>
      </c>
    </row>
    <row r="62" spans="1:7" x14ac:dyDescent="0.25">
      <c r="A62" s="15">
        <v>71</v>
      </c>
      <c r="B62" s="10"/>
      <c r="C62" s="27"/>
      <c r="D62" s="27"/>
      <c r="E62" s="27"/>
      <c r="F62" s="27"/>
      <c r="G62" s="27"/>
    </row>
    <row r="63" spans="1:7" x14ac:dyDescent="0.25">
      <c r="A63" s="7"/>
      <c r="B63" s="14" t="s">
        <v>54</v>
      </c>
      <c r="C63" s="25">
        <f t="shared" ref="C63:G63" si="1">+C64</f>
        <v>22054</v>
      </c>
      <c r="D63" s="25">
        <f t="shared" si="1"/>
        <v>22720</v>
      </c>
      <c r="E63" s="25">
        <f t="shared" si="1"/>
        <v>76596</v>
      </c>
      <c r="F63" s="25">
        <f>F64</f>
        <v>49564</v>
      </c>
      <c r="G63" s="25">
        <f t="shared" si="1"/>
        <v>2000</v>
      </c>
    </row>
    <row r="64" spans="1:7" x14ac:dyDescent="0.25">
      <c r="A64" s="9" t="s">
        <v>5</v>
      </c>
      <c r="B64" s="10" t="s">
        <v>6</v>
      </c>
      <c r="C64" s="27">
        <f>+C65+C73</f>
        <v>22054</v>
      </c>
      <c r="D64" s="27">
        <f>+D65+D73</f>
        <v>22720</v>
      </c>
      <c r="E64" s="27">
        <f>+E65+E73</f>
        <v>76596</v>
      </c>
      <c r="F64" s="27">
        <f>+F65+F73</f>
        <v>49564</v>
      </c>
      <c r="G64" s="27">
        <f>+G65+G73</f>
        <v>2000</v>
      </c>
    </row>
    <row r="65" spans="1:7" x14ac:dyDescent="0.25">
      <c r="A65" s="2">
        <v>3</v>
      </c>
      <c r="B65" s="1" t="s">
        <v>43</v>
      </c>
      <c r="C65" s="20">
        <v>22054</v>
      </c>
      <c r="D65" s="31">
        <f>22720-D73</f>
        <v>22320</v>
      </c>
      <c r="E65" s="20">
        <f>SUM(E66:E72)</f>
        <v>75946</v>
      </c>
      <c r="F65" s="20">
        <f>SUM(F66:F72)</f>
        <v>49214</v>
      </c>
      <c r="G65" s="20">
        <f>SUM(G66:G72)</f>
        <v>2000</v>
      </c>
    </row>
    <row r="66" spans="1:7" x14ac:dyDescent="0.25">
      <c r="A66" s="6" t="s">
        <v>9</v>
      </c>
      <c r="B66" s="1" t="s">
        <v>25</v>
      </c>
      <c r="C66" s="20"/>
      <c r="D66" s="43"/>
      <c r="E66" s="13">
        <v>66096</v>
      </c>
      <c r="F66" s="13">
        <v>44064</v>
      </c>
      <c r="G66" s="13">
        <v>0</v>
      </c>
    </row>
    <row r="67" spans="1:7" x14ac:dyDescent="0.25">
      <c r="A67" s="6" t="s">
        <v>14</v>
      </c>
      <c r="B67" s="1" t="s">
        <v>24</v>
      </c>
      <c r="C67" s="20"/>
      <c r="D67" s="20"/>
      <c r="E67" s="13">
        <v>9850</v>
      </c>
      <c r="F67" s="13">
        <v>5150</v>
      </c>
      <c r="G67" s="13">
        <v>2000</v>
      </c>
    </row>
    <row r="68" spans="1:7" x14ac:dyDescent="0.25">
      <c r="A68" s="6" t="s">
        <v>15</v>
      </c>
      <c r="B68" s="1" t="s">
        <v>26</v>
      </c>
      <c r="C68" s="20"/>
      <c r="D68" s="20"/>
      <c r="E68" s="20">
        <v>0</v>
      </c>
      <c r="F68" s="13">
        <v>0</v>
      </c>
      <c r="G68" s="20">
        <v>0</v>
      </c>
    </row>
    <row r="69" spans="1:7" x14ac:dyDescent="0.25">
      <c r="A69" s="6" t="s">
        <v>22</v>
      </c>
      <c r="B69" s="1" t="s">
        <v>32</v>
      </c>
      <c r="C69" s="20"/>
      <c r="D69" s="20"/>
      <c r="E69" s="20">
        <v>0</v>
      </c>
      <c r="F69" s="20">
        <v>0</v>
      </c>
      <c r="G69" s="20">
        <v>0</v>
      </c>
    </row>
    <row r="70" spans="1:7" x14ac:dyDescent="0.25">
      <c r="A70" s="6" t="s">
        <v>21</v>
      </c>
      <c r="B70" s="1" t="s">
        <v>30</v>
      </c>
      <c r="C70" s="20"/>
      <c r="D70" s="20"/>
      <c r="E70" s="20">
        <v>0</v>
      </c>
      <c r="F70" s="20">
        <v>0</v>
      </c>
      <c r="G70" s="20">
        <v>0</v>
      </c>
    </row>
    <row r="71" spans="1:7" x14ac:dyDescent="0.25">
      <c r="A71" s="6" t="s">
        <v>16</v>
      </c>
      <c r="B71" s="1" t="s">
        <v>27</v>
      </c>
      <c r="C71" s="20"/>
      <c r="D71" s="20"/>
      <c r="E71" s="20">
        <v>0</v>
      </c>
      <c r="F71" s="20">
        <v>0</v>
      </c>
      <c r="G71" s="20">
        <v>0</v>
      </c>
    </row>
    <row r="72" spans="1:7" x14ac:dyDescent="0.25">
      <c r="A72" s="6" t="s">
        <v>19</v>
      </c>
      <c r="B72" s="1" t="s">
        <v>31</v>
      </c>
      <c r="C72" s="20"/>
      <c r="D72" s="20"/>
      <c r="E72" s="20">
        <v>0</v>
      </c>
      <c r="F72" s="20">
        <v>0</v>
      </c>
      <c r="G72" s="20">
        <v>0</v>
      </c>
    </row>
    <row r="73" spans="1:7" x14ac:dyDescent="0.25">
      <c r="A73" s="2">
        <v>4</v>
      </c>
      <c r="B73" s="1" t="s">
        <v>45</v>
      </c>
      <c r="C73" s="20"/>
      <c r="D73" s="20">
        <v>400</v>
      </c>
      <c r="E73" s="20">
        <f>SUM(E74:E76)</f>
        <v>650</v>
      </c>
      <c r="F73" s="20">
        <f>SUM(F74:F76)</f>
        <v>350</v>
      </c>
      <c r="G73" s="20">
        <f>SUM(G74:G76)</f>
        <v>0</v>
      </c>
    </row>
    <row r="74" spans="1:7" x14ac:dyDescent="0.25">
      <c r="A74" s="6" t="s">
        <v>17</v>
      </c>
      <c r="B74" s="1" t="s">
        <v>35</v>
      </c>
      <c r="C74" s="20"/>
      <c r="D74" s="20"/>
      <c r="E74" s="20">
        <v>0</v>
      </c>
      <c r="F74" s="20">
        <v>0</v>
      </c>
      <c r="G74" s="20">
        <v>0</v>
      </c>
    </row>
    <row r="75" spans="1:7" x14ac:dyDescent="0.25">
      <c r="A75" s="6" t="s">
        <v>18</v>
      </c>
      <c r="B75" s="1" t="s">
        <v>28</v>
      </c>
      <c r="C75" s="20"/>
      <c r="D75" s="20"/>
      <c r="E75" s="13">
        <v>650</v>
      </c>
      <c r="F75" s="13">
        <v>350</v>
      </c>
      <c r="G75" s="13">
        <v>0</v>
      </c>
    </row>
    <row r="76" spans="1:7" x14ac:dyDescent="0.25">
      <c r="A76" s="6" t="s">
        <v>20</v>
      </c>
      <c r="B76" s="1" t="s">
        <v>29</v>
      </c>
      <c r="C76" s="20"/>
      <c r="D76" s="20"/>
      <c r="E76" s="20">
        <v>0</v>
      </c>
      <c r="F76" s="20">
        <v>0</v>
      </c>
      <c r="G76" s="20">
        <v>0</v>
      </c>
    </row>
    <row r="77" spans="1:7" x14ac:dyDescent="0.25">
      <c r="A77" s="9" t="s">
        <v>34</v>
      </c>
      <c r="B77" s="10" t="s">
        <v>7</v>
      </c>
      <c r="C77" s="27"/>
      <c r="D77" s="27"/>
      <c r="E77" s="27">
        <f>E78+E85</f>
        <v>0</v>
      </c>
      <c r="F77" s="27">
        <f>F78+F85</f>
        <v>0</v>
      </c>
      <c r="G77" s="27">
        <f>G78+G85</f>
        <v>0</v>
      </c>
    </row>
    <row r="78" spans="1:7" x14ac:dyDescent="0.25">
      <c r="A78" s="2">
        <v>3</v>
      </c>
      <c r="B78" s="1" t="s">
        <v>43</v>
      </c>
      <c r="C78" s="20"/>
      <c r="D78" s="20"/>
      <c r="E78" s="20">
        <f>SUM(E79:E84)</f>
        <v>0</v>
      </c>
      <c r="F78" s="20">
        <f>SUM(F79:F84)</f>
        <v>0</v>
      </c>
      <c r="G78" s="20">
        <f>SUM(G79:G84)</f>
        <v>0</v>
      </c>
    </row>
    <row r="79" spans="1:7" x14ac:dyDescent="0.25">
      <c r="A79" s="6" t="s">
        <v>9</v>
      </c>
      <c r="B79" s="1" t="s">
        <v>25</v>
      </c>
      <c r="C79" s="20"/>
      <c r="D79" s="20"/>
      <c r="E79" s="20">
        <v>0</v>
      </c>
      <c r="F79" s="20">
        <v>0</v>
      </c>
      <c r="G79" s="20">
        <v>0</v>
      </c>
    </row>
    <row r="80" spans="1:7" x14ac:dyDescent="0.25">
      <c r="A80" s="6" t="s">
        <v>14</v>
      </c>
      <c r="B80" s="1" t="s">
        <v>24</v>
      </c>
      <c r="C80" s="20"/>
      <c r="D80" s="20"/>
      <c r="E80" s="20">
        <v>0</v>
      </c>
      <c r="F80" s="20">
        <v>0</v>
      </c>
      <c r="G80" s="20">
        <v>0</v>
      </c>
    </row>
    <row r="81" spans="1:7" x14ac:dyDescent="0.25">
      <c r="A81" s="6" t="s">
        <v>15</v>
      </c>
      <c r="B81" s="1" t="s">
        <v>26</v>
      </c>
      <c r="C81" s="20"/>
      <c r="D81" s="20"/>
      <c r="E81" s="20">
        <v>0</v>
      </c>
      <c r="F81" s="20">
        <v>0</v>
      </c>
      <c r="G81" s="20">
        <v>0</v>
      </c>
    </row>
    <row r="82" spans="1:7" x14ac:dyDescent="0.25">
      <c r="A82" s="6" t="s">
        <v>21</v>
      </c>
      <c r="B82" s="1" t="s">
        <v>30</v>
      </c>
      <c r="C82" s="20"/>
      <c r="D82" s="20"/>
      <c r="E82" s="20">
        <v>0</v>
      </c>
      <c r="F82" s="20">
        <v>0</v>
      </c>
      <c r="G82" s="20">
        <v>0</v>
      </c>
    </row>
    <row r="83" spans="1:7" x14ac:dyDescent="0.25">
      <c r="A83" s="6" t="s">
        <v>16</v>
      </c>
      <c r="B83" s="1" t="s">
        <v>27</v>
      </c>
      <c r="C83" s="20"/>
      <c r="D83" s="20"/>
      <c r="E83" s="20">
        <v>0</v>
      </c>
      <c r="F83" s="20">
        <v>0</v>
      </c>
      <c r="G83" s="20">
        <v>0</v>
      </c>
    </row>
    <row r="84" spans="1:7" x14ac:dyDescent="0.25">
      <c r="A84" s="6" t="s">
        <v>19</v>
      </c>
      <c r="B84" s="1" t="s">
        <v>31</v>
      </c>
      <c r="C84" s="20"/>
      <c r="D84" s="20"/>
      <c r="E84" s="20">
        <v>0</v>
      </c>
      <c r="F84" s="20">
        <v>0</v>
      </c>
      <c r="G84" s="20">
        <v>0</v>
      </c>
    </row>
    <row r="85" spans="1:7" x14ac:dyDescent="0.25">
      <c r="A85" s="2">
        <v>4</v>
      </c>
      <c r="B85" s="1" t="s">
        <v>45</v>
      </c>
      <c r="C85" s="20"/>
      <c r="D85" s="20"/>
      <c r="E85" s="20">
        <f>SUM(E86:E88)</f>
        <v>0</v>
      </c>
      <c r="F85" s="20">
        <f>SUM(F86:F88)</f>
        <v>0</v>
      </c>
      <c r="G85" s="20">
        <f>SUM(G86:G88)</f>
        <v>0</v>
      </c>
    </row>
    <row r="86" spans="1:7" x14ac:dyDescent="0.25">
      <c r="A86" s="6" t="s">
        <v>17</v>
      </c>
      <c r="B86" s="1" t="s">
        <v>35</v>
      </c>
      <c r="C86" s="20"/>
      <c r="D86" s="20"/>
      <c r="E86" s="20">
        <v>0</v>
      </c>
      <c r="F86" s="20">
        <v>0</v>
      </c>
      <c r="G86" s="20">
        <v>0</v>
      </c>
    </row>
    <row r="87" spans="1:7" x14ac:dyDescent="0.25">
      <c r="A87" s="6" t="s">
        <v>18</v>
      </c>
      <c r="B87" s="1" t="s">
        <v>28</v>
      </c>
      <c r="C87" s="20"/>
      <c r="D87" s="20"/>
      <c r="E87" s="20">
        <v>0</v>
      </c>
      <c r="F87" s="20">
        <v>0</v>
      </c>
      <c r="G87" s="20">
        <v>0</v>
      </c>
    </row>
    <row r="88" spans="1:7" x14ac:dyDescent="0.25">
      <c r="A88" s="6" t="s">
        <v>20</v>
      </c>
      <c r="B88" s="1" t="s">
        <v>29</v>
      </c>
      <c r="C88" s="20"/>
      <c r="D88" s="20"/>
      <c r="E88" s="20">
        <v>0</v>
      </c>
      <c r="F88" s="20">
        <v>0</v>
      </c>
      <c r="G88" s="20">
        <v>0</v>
      </c>
    </row>
    <row r="89" spans="1:7" x14ac:dyDescent="0.25">
      <c r="A89" s="7">
        <v>581</v>
      </c>
      <c r="B89" s="8" t="s">
        <v>55</v>
      </c>
      <c r="C89" s="25"/>
      <c r="D89" s="25"/>
      <c r="E89" s="25">
        <f>+E93+E97</f>
        <v>174572</v>
      </c>
      <c r="F89" s="25">
        <f>+F91+F97</f>
        <v>132499</v>
      </c>
      <c r="G89" s="25">
        <f>+G91+G97</f>
        <v>143232</v>
      </c>
    </row>
    <row r="90" spans="1:7" x14ac:dyDescent="0.25">
      <c r="A90" s="2" t="s">
        <v>33</v>
      </c>
      <c r="B90" s="1" t="s">
        <v>1</v>
      </c>
      <c r="C90" s="20"/>
      <c r="D90" s="20"/>
      <c r="E90" s="29"/>
      <c r="F90" s="29"/>
      <c r="G90" s="29"/>
    </row>
    <row r="91" spans="1:7" x14ac:dyDescent="0.25">
      <c r="A91" s="2">
        <v>3</v>
      </c>
      <c r="B91" s="1" t="s">
        <v>43</v>
      </c>
      <c r="C91" s="30"/>
      <c r="D91" s="30"/>
      <c r="E91" s="30">
        <f>SUM(E92:E96)</f>
        <v>87492</v>
      </c>
      <c r="F91" s="30">
        <f>SUM(F92:F96)</f>
        <v>66406</v>
      </c>
      <c r="G91" s="30">
        <f>SUM(G92:G96)</f>
        <v>71785</v>
      </c>
    </row>
    <row r="92" spans="1:7" x14ac:dyDescent="0.25">
      <c r="A92" s="6" t="s">
        <v>9</v>
      </c>
      <c r="B92" s="1" t="s">
        <v>25</v>
      </c>
      <c r="C92" s="20"/>
      <c r="D92" s="28"/>
      <c r="E92" s="30"/>
      <c r="F92" s="30"/>
      <c r="G92" s="30"/>
    </row>
    <row r="93" spans="1:7" x14ac:dyDescent="0.25">
      <c r="A93" s="6" t="s">
        <v>14</v>
      </c>
      <c r="B93" s="1" t="s">
        <v>24</v>
      </c>
      <c r="C93" s="20"/>
      <c r="D93" s="28"/>
      <c r="E93" s="32">
        <v>87492</v>
      </c>
      <c r="F93" s="32">
        <v>66406</v>
      </c>
      <c r="G93" s="32">
        <v>71785</v>
      </c>
    </row>
    <row r="94" spans="1:7" x14ac:dyDescent="0.25">
      <c r="A94" s="6" t="s">
        <v>22</v>
      </c>
      <c r="B94" s="1" t="s">
        <v>32</v>
      </c>
      <c r="C94" s="20"/>
      <c r="D94" s="28"/>
      <c r="E94" s="35"/>
      <c r="F94" s="35"/>
      <c r="G94" s="35"/>
    </row>
    <row r="95" spans="1:7" x14ac:dyDescent="0.25">
      <c r="A95" s="6" t="s">
        <v>21</v>
      </c>
      <c r="B95" s="1" t="s">
        <v>30</v>
      </c>
      <c r="C95" s="20"/>
      <c r="D95" s="28"/>
      <c r="E95" s="30"/>
      <c r="F95" s="30"/>
      <c r="G95" s="30"/>
    </row>
    <row r="96" spans="1:7" x14ac:dyDescent="0.25">
      <c r="A96" s="6" t="s">
        <v>19</v>
      </c>
      <c r="B96" s="1" t="s">
        <v>31</v>
      </c>
      <c r="C96" s="20"/>
      <c r="D96" s="28"/>
      <c r="E96" s="30"/>
      <c r="F96" s="30"/>
      <c r="G96" s="30"/>
    </row>
    <row r="97" spans="1:7" x14ac:dyDescent="0.25">
      <c r="A97" s="2">
        <v>4</v>
      </c>
      <c r="B97" s="1" t="s">
        <v>45</v>
      </c>
      <c r="C97" s="20"/>
      <c r="D97" s="20"/>
      <c r="E97" s="26">
        <f>E98</f>
        <v>87080</v>
      </c>
      <c r="F97" s="26">
        <f>F98</f>
        <v>66093</v>
      </c>
      <c r="G97" s="26">
        <f>G98</f>
        <v>71447</v>
      </c>
    </row>
    <row r="98" spans="1:7" x14ac:dyDescent="0.25">
      <c r="A98" s="6" t="s">
        <v>18</v>
      </c>
      <c r="B98" s="1" t="s">
        <v>28</v>
      </c>
      <c r="C98" s="20"/>
      <c r="D98" s="20"/>
      <c r="E98" s="32">
        <v>87080</v>
      </c>
      <c r="F98" s="32">
        <v>66093</v>
      </c>
      <c r="G98" s="32">
        <v>71447</v>
      </c>
    </row>
    <row r="99" spans="1:7" x14ac:dyDescent="0.25">
      <c r="A99" s="17" t="s">
        <v>36</v>
      </c>
      <c r="B99" s="18" t="s">
        <v>37</v>
      </c>
      <c r="C99" s="20"/>
      <c r="D99" s="20"/>
      <c r="E99" s="20"/>
      <c r="F99" s="20"/>
      <c r="G99" s="20"/>
    </row>
    <row r="100" spans="1:7" x14ac:dyDescent="0.25">
      <c r="A100" s="17">
        <v>3</v>
      </c>
      <c r="B100" s="18" t="s">
        <v>43</v>
      </c>
      <c r="C100" s="20"/>
      <c r="D100" s="20"/>
      <c r="E100" s="20"/>
      <c r="F100" s="20"/>
      <c r="G100" s="20"/>
    </row>
    <row r="101" spans="1:7" x14ac:dyDescent="0.25">
      <c r="A101" s="19" t="s">
        <v>9</v>
      </c>
      <c r="B101" s="18" t="s">
        <v>25</v>
      </c>
      <c r="C101" s="20"/>
      <c r="D101" s="20"/>
      <c r="E101" s="20"/>
      <c r="F101" s="20"/>
      <c r="G101" s="20"/>
    </row>
    <row r="102" spans="1:7" x14ac:dyDescent="0.25">
      <c r="A102" s="19" t="s">
        <v>14</v>
      </c>
      <c r="B102" s="18" t="s">
        <v>24</v>
      </c>
      <c r="C102" s="20"/>
      <c r="D102" s="20"/>
      <c r="E102" s="20"/>
      <c r="F102" s="20"/>
      <c r="G102" s="20"/>
    </row>
    <row r="103" spans="1:7" x14ac:dyDescent="0.25">
      <c r="A103" s="19" t="s">
        <v>22</v>
      </c>
      <c r="B103" s="18" t="s">
        <v>32</v>
      </c>
      <c r="C103" s="20"/>
      <c r="D103" s="20"/>
      <c r="E103" s="20"/>
      <c r="F103" s="20"/>
      <c r="G103" s="20"/>
    </row>
    <row r="104" spans="1:7" x14ac:dyDescent="0.25">
      <c r="A104" s="19" t="s">
        <v>21</v>
      </c>
      <c r="B104" s="18" t="s">
        <v>30</v>
      </c>
      <c r="C104" s="20"/>
      <c r="D104" s="20"/>
      <c r="E104" s="20"/>
      <c r="F104" s="20"/>
      <c r="G104" s="20"/>
    </row>
    <row r="105" spans="1:7" x14ac:dyDescent="0.25">
      <c r="A105" s="19" t="s">
        <v>19</v>
      </c>
      <c r="B105" s="18" t="s">
        <v>31</v>
      </c>
      <c r="C105" s="20"/>
      <c r="D105" s="20"/>
      <c r="E105" s="20"/>
      <c r="F105" s="20"/>
      <c r="G105" s="20"/>
    </row>
    <row r="106" spans="1:7" x14ac:dyDescent="0.25">
      <c r="A106" s="17">
        <v>4</v>
      </c>
      <c r="B106" s="18" t="s">
        <v>45</v>
      </c>
      <c r="C106" s="20"/>
      <c r="D106" s="20"/>
      <c r="E106" s="20"/>
      <c r="F106" s="20"/>
      <c r="G106" s="20"/>
    </row>
    <row r="107" spans="1:7" x14ac:dyDescent="0.25">
      <c r="A107" s="19" t="s">
        <v>18</v>
      </c>
      <c r="B107" s="18" t="s">
        <v>28</v>
      </c>
      <c r="C107" s="20"/>
      <c r="D107" s="20"/>
      <c r="E107" s="20"/>
      <c r="F107" s="20"/>
      <c r="G107" s="20"/>
    </row>
  </sheetData>
  <autoFilter ref="A2:G107" xr:uid="{00000000-0001-0000-0000-000000000000}"/>
  <dataValidations count="1">
    <dataValidation type="whole" allowBlank="1" showInputMessage="1" showErrorMessage="1" errorTitle="GREŠKA" error="U ovo polje je dozvoljen unos samo brojčanih vrijednosti (bez decimala!)" sqref="F66:F68 F40:G47 E93:G93 E52:G52 E50:G50 C18:G21 E75:G75 E98:G98 E31:E37 C22:F22 E40:E45 F30:G37 E47 E66:E67 G66:G67 C25:G25 C3:G3" xr:uid="{A2814AD8-924C-4349-86A7-54B233D0D7B5}">
      <formula1>0</formula1>
      <formula2>10000000000</formula2>
    </dataValidation>
  </dataValidations>
  <pageMargins left="0.31496062992125984" right="0.31496062992125984" top="0.74803149606299213" bottom="0.74803149606299213" header="0.31496062992125984" footer="0.31496062992125984"/>
  <pageSetup paperSize="9" scale="72" fitToHeight="0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PRAVRI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mzagorac</dc:creator>
  <cp:lastModifiedBy>Dubravka Zatezalo</cp:lastModifiedBy>
  <cp:lastPrinted>2025-10-20T14:49:30Z</cp:lastPrinted>
  <dcterms:created xsi:type="dcterms:W3CDTF">2022-10-31T10:11:38Z</dcterms:created>
  <dcterms:modified xsi:type="dcterms:W3CDTF">2025-10-29T09:12:45Z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POSEBNI DIO FINANCIJSKOG PLANA 01.12.2022..xlsx</vt:lpwstr>
  </property>
</Properties>
</file>